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1347BF0-5EC5-45C2-AA75-492C6F8529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e 5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" l="1"/>
  <c r="G5" i="5"/>
  <c r="J5" i="5" s="1"/>
  <c r="K5" i="5" s="1"/>
  <c r="G4" i="5"/>
  <c r="I4" i="5" s="1"/>
  <c r="G3" i="5"/>
  <c r="I3" i="5" s="1"/>
  <c r="L7" i="5"/>
  <c r="F7" i="5"/>
  <c r="I5" i="5" l="1"/>
  <c r="I7" i="5" s="1"/>
  <c r="G7" i="5"/>
  <c r="J3" i="5"/>
  <c r="K3" i="5" s="1"/>
  <c r="M3" i="5" s="1"/>
  <c r="N3" i="5" s="1"/>
  <c r="J4" i="5"/>
  <c r="K4" i="5" s="1"/>
  <c r="M4" i="5" s="1"/>
  <c r="N4" i="5" s="1"/>
  <c r="M5" i="5"/>
  <c r="N5" i="5" s="1"/>
  <c r="K7" i="5" l="1"/>
  <c r="J7" i="5"/>
  <c r="M7" i="5"/>
  <c r="N7" i="5"/>
</calcChain>
</file>

<file path=xl/sharedStrings.xml><?xml version="1.0" encoding="utf-8"?>
<sst xmlns="http://schemas.openxmlformats.org/spreadsheetml/2006/main" count="27" uniqueCount="27">
  <si>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</si>
  <si>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Função</t>
    </r>
  </si>
  <si>
    <r>
      <rPr>
        <b/>
        <sz val="10"/>
        <rFont val="Times New Roman"/>
        <family val="1"/>
      </rPr>
      <t>Quantidade Colaborador (a)</t>
    </r>
  </si>
  <si>
    <r>
      <rPr>
        <b/>
        <sz val="10"/>
        <rFont val="Times New Roman"/>
        <family val="1"/>
      </rPr>
      <t xml:space="preserve">C.H.
</t>
    </r>
    <r>
      <rPr>
        <b/>
        <sz val="10"/>
        <rFont val="Times New Roman"/>
        <family val="1"/>
      </rPr>
      <t>Semanal</t>
    </r>
  </si>
  <si>
    <r>
      <rPr>
        <b/>
        <sz val="10"/>
        <rFont val="Times New Roman"/>
        <family val="1"/>
      </rPr>
      <t>C. H. Mensal</t>
    </r>
  </si>
  <si>
    <r>
      <rPr>
        <b/>
        <sz val="10"/>
        <rFont val="Times New Roman"/>
        <family val="1"/>
      </rPr>
      <t>Valor mensal por colaborador(a) (R$)</t>
    </r>
  </si>
  <si>
    <r>
      <rPr>
        <b/>
        <sz val="10"/>
        <rFont val="Times New Roman"/>
        <family val="1"/>
      </rPr>
      <t>Total de funcionários</t>
    </r>
  </si>
  <si>
    <t>VALOR INSS (desconto do colaborador)</t>
  </si>
  <si>
    <t>VALOR FGTS 8% MENSAL (por colaborador)</t>
  </si>
  <si>
    <t>SALÁRIO LÍQUIDO (por colaborador)</t>
  </si>
  <si>
    <t>CUSTO EMPRESA (MENSAL, todos)</t>
  </si>
  <si>
    <t>CUSTO EMPRESA (ANUAL, todos)</t>
  </si>
  <si>
    <t>VALORES TOTAIS</t>
  </si>
  <si>
    <t>Serviços Gerais Internos</t>
  </si>
  <si>
    <t xml:space="preserve">Serviços Gerais Externos </t>
  </si>
  <si>
    <t>Cozinheira/merendeira</t>
  </si>
  <si>
    <t>VALE ALIMENTAÇÃO</t>
  </si>
  <si>
    <t>POR FUNC.</t>
  </si>
  <si>
    <t>VALE ALIMENTAÇÃO (PRÉ-PAGO)</t>
  </si>
  <si>
    <t>Valor mensal por colaborador (13º salário)</t>
  </si>
  <si>
    <t>Valor mensal por colaborador (Férias com 1/3)</t>
  </si>
  <si>
    <t>PLANILHA DE CUSTOS E FORMAÇÃO DE PREÇOS</t>
  </si>
  <si>
    <t>UNIFORMES</t>
  </si>
  <si>
    <t>EPIs</t>
  </si>
  <si>
    <t>VALOR TOTAL DE CONTRATO</t>
  </si>
  <si>
    <t>VALOR DE CUSTOS TOTAL ANUAL</t>
  </si>
  <si>
    <t>LUCRO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</si>
</sst>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0"/>
      <color rgb="FF000000"/>
      <name val="Times New Roman"/>
      <charset val="204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3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0" borderId="6" xfId="0" applyFont="1" applyBorder="1" applyAlignment="1">
      <alignment horizontal="left" vertical="top" indent="3" shrinkToFit="1"/>
    </xf>
    <xf numFmtId="0" fontId="3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indent="3" shrinkToFit="1"/>
    </xf>
    <xf numFmtId="8" fontId="3" fillId="0" borderId="4" xfId="0" applyNumberFormat="1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left" vertical="top" indent="3" shrinkToFit="1"/>
    </xf>
    <xf numFmtId="0" fontId="3" fillId="0" borderId="5" xfId="0" applyFont="1" applyBorder="1" applyAlignment="1">
      <alignment horizontal="center" vertical="top" wrapText="1"/>
    </xf>
    <xf numFmtId="8" fontId="0" fillId="0" borderId="4" xfId="0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8" fontId="5" fillId="0" borderId="2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8" fontId="8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11" fillId="2" borderId="0" xfId="0" applyFont="1" applyFill="1" applyAlignment="1">
      <alignment horizontal="left" vertical="top"/>
    </xf>
    <xf numFmtId="6" fontId="8" fillId="0" borderId="0" xfId="0" applyNumberFormat="1" applyFont="1" applyAlignment="1">
      <alignment horizontal="left" vertical="top"/>
    </xf>
    <xf numFmtId="0" fontId="0" fillId="3" borderId="0" xfId="0" applyFill="1" applyAlignment="1">
      <alignment horizontal="left" vertical="top"/>
    </xf>
    <xf numFmtId="0" fontId="8" fillId="3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left" vertical="top"/>
    </xf>
    <xf numFmtId="0" fontId="8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8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left" vertical="top"/>
    </xf>
    <xf numFmtId="8" fontId="8" fillId="2" borderId="11" xfId="0" applyNumberFormat="1" applyFont="1" applyFill="1" applyBorder="1" applyAlignment="1">
      <alignment horizontal="right" vertical="top"/>
    </xf>
    <xf numFmtId="0" fontId="1" fillId="0" borderId="7" xfId="0" applyFont="1" applyBorder="1" applyAlignment="1">
      <alignment horizontal="left" vertical="top" wrapText="1" indent="2"/>
    </xf>
    <xf numFmtId="0" fontId="1" fillId="0" borderId="8" xfId="0" applyFont="1" applyBorder="1" applyAlignment="1">
      <alignment horizontal="left" vertical="top" wrapText="1" indent="2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abSelected="1" zoomScale="80" zoomScaleNormal="80" workbookViewId="0">
      <selection activeCell="M17" sqref="M17"/>
    </sheetView>
  </sheetViews>
  <sheetFormatPr defaultRowHeight="12.75" x14ac:dyDescent="0.2"/>
  <cols>
    <col min="1" max="1" width="8" customWidth="1"/>
    <col min="2" max="2" width="23" customWidth="1"/>
    <col min="3" max="3" width="14.6640625" customWidth="1"/>
    <col min="4" max="4" width="15.5" customWidth="1"/>
    <col min="5" max="5" width="11.33203125" customWidth="1"/>
    <col min="6" max="8" width="19.83203125" customWidth="1"/>
    <col min="9" max="9" width="14.83203125" customWidth="1"/>
    <col min="10" max="10" width="13.6640625" customWidth="1"/>
    <col min="11" max="11" width="16.1640625" customWidth="1"/>
    <col min="12" max="12" width="16.5" customWidth="1"/>
    <col min="13" max="13" width="16.1640625" customWidth="1"/>
    <col min="14" max="14" width="19.33203125" customWidth="1"/>
  </cols>
  <sheetData>
    <row r="1" spans="1:14" ht="45.75" customHeight="1" x14ac:dyDescent="0.2">
      <c r="B1" s="29"/>
      <c r="C1" s="29"/>
      <c r="D1" s="29"/>
      <c r="E1" s="29"/>
      <c r="F1" s="29" t="s">
        <v>21</v>
      </c>
      <c r="G1" s="29"/>
      <c r="H1" s="29"/>
      <c r="I1" s="29"/>
      <c r="J1" s="29"/>
      <c r="K1" s="29"/>
      <c r="L1" s="29"/>
      <c r="M1" s="29"/>
      <c r="N1" s="29"/>
    </row>
    <row r="2" spans="1:14" ht="52.5" customHeight="1" x14ac:dyDescent="0.2">
      <c r="A2" s="5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6" t="s">
        <v>5</v>
      </c>
      <c r="G2" s="6" t="s">
        <v>19</v>
      </c>
      <c r="H2" s="6" t="s">
        <v>20</v>
      </c>
      <c r="I2" s="9" t="s">
        <v>8</v>
      </c>
      <c r="J2" s="9" t="s">
        <v>7</v>
      </c>
      <c r="K2" s="20" t="s">
        <v>9</v>
      </c>
      <c r="L2" s="20" t="s">
        <v>18</v>
      </c>
      <c r="M2" s="19" t="s">
        <v>10</v>
      </c>
      <c r="N2" s="19" t="s">
        <v>11</v>
      </c>
    </row>
    <row r="3" spans="1:14" ht="43.5" customHeight="1" x14ac:dyDescent="0.2">
      <c r="A3" s="11">
        <v>1</v>
      </c>
      <c r="B3" s="25" t="s">
        <v>15</v>
      </c>
      <c r="C3" s="12">
        <v>10</v>
      </c>
      <c r="D3" s="11">
        <v>44</v>
      </c>
      <c r="E3" s="11">
        <v>220</v>
      </c>
      <c r="F3" s="13">
        <v>1526.9</v>
      </c>
      <c r="G3" s="13">
        <f>F3/12</f>
        <v>127.24166666666667</v>
      </c>
      <c r="H3" s="13">
        <v>169.64</v>
      </c>
      <c r="I3" s="14">
        <f>SUM(F3+G3+H3)*8%</f>
        <v>145.90253333333334</v>
      </c>
      <c r="J3" s="18">
        <f>SUM(F3+G3+H3)*7.91%</f>
        <v>144.26112983333334</v>
      </c>
      <c r="K3" s="18">
        <f>F3-J3</f>
        <v>1382.6388701666667</v>
      </c>
      <c r="L3" s="18">
        <v>467</v>
      </c>
      <c r="M3" s="18">
        <f>SUM(K3+I3+L3+G3+H3)*C3</f>
        <v>22924.230701666667</v>
      </c>
      <c r="N3" s="18">
        <f>M3*12</f>
        <v>275090.76841999998</v>
      </c>
    </row>
    <row r="4" spans="1:14" ht="27.6" customHeight="1" x14ac:dyDescent="0.2">
      <c r="A4" s="15">
        <v>3</v>
      </c>
      <c r="B4" s="24" t="s">
        <v>13</v>
      </c>
      <c r="C4" s="16">
        <v>10</v>
      </c>
      <c r="D4" s="15">
        <v>44</v>
      </c>
      <c r="E4" s="15">
        <v>220</v>
      </c>
      <c r="F4" s="13">
        <v>1801.3</v>
      </c>
      <c r="G4" s="13">
        <f>F4/12</f>
        <v>150.10833333333332</v>
      </c>
      <c r="H4" s="13">
        <v>200.14</v>
      </c>
      <c r="I4" s="14">
        <f>SUM(F4+G4+H4)*8%</f>
        <v>172.12386666666666</v>
      </c>
      <c r="J4" s="18">
        <f>SUM(F4+G4+H4)*8.08%</f>
        <v>173.84510533333332</v>
      </c>
      <c r="K4" s="18">
        <f>F4-J4</f>
        <v>1627.4548946666666</v>
      </c>
      <c r="L4" s="18">
        <v>467</v>
      </c>
      <c r="M4" s="18">
        <f>SUM(K4+I4+L4+G4+H4)*C4</f>
        <v>26168.270946666664</v>
      </c>
      <c r="N4" s="18">
        <f>M4*12</f>
        <v>314019.25135999999</v>
      </c>
    </row>
    <row r="5" spans="1:14" ht="43.5" customHeight="1" x14ac:dyDescent="0.2">
      <c r="A5" s="11">
        <v>4</v>
      </c>
      <c r="B5" s="23" t="s">
        <v>14</v>
      </c>
      <c r="C5" s="12">
        <v>9</v>
      </c>
      <c r="D5" s="11">
        <v>44</v>
      </c>
      <c r="E5" s="11">
        <v>220</v>
      </c>
      <c r="F5" s="13">
        <v>1801.3</v>
      </c>
      <c r="G5" s="13">
        <f>F5/12</f>
        <v>150.10833333333332</v>
      </c>
      <c r="H5" s="13">
        <v>200.14</v>
      </c>
      <c r="I5" s="14">
        <f>SUM(F5+G5+H5)*8%</f>
        <v>172.12386666666666</v>
      </c>
      <c r="J5" s="18">
        <f>SUM(F5+G5+H5)*8.08%</f>
        <v>173.84510533333332</v>
      </c>
      <c r="K5" s="18">
        <f>F5-J5</f>
        <v>1627.4548946666666</v>
      </c>
      <c r="L5" s="18">
        <v>467</v>
      </c>
      <c r="M5" s="18">
        <f>SUM(K5+I5+L5+G5+H5)*C5</f>
        <v>23551.443851999997</v>
      </c>
      <c r="N5" s="18">
        <f>M5*12</f>
        <v>282617.32622399996</v>
      </c>
    </row>
    <row r="6" spans="1:14" ht="17.45" customHeight="1" x14ac:dyDescent="0.2">
      <c r="A6" s="39" t="s">
        <v>6</v>
      </c>
      <c r="B6" s="40"/>
      <c r="C6" s="3">
        <v>29</v>
      </c>
      <c r="D6" s="4"/>
      <c r="E6" s="4"/>
      <c r="F6" s="17"/>
      <c r="G6" s="28"/>
      <c r="H6" s="28"/>
      <c r="I6" s="10"/>
      <c r="J6" s="10"/>
      <c r="K6" s="10"/>
      <c r="L6" s="10"/>
      <c r="M6" s="10"/>
      <c r="N6" s="10"/>
    </row>
    <row r="7" spans="1:14" ht="37.5" customHeight="1" x14ac:dyDescent="0.2">
      <c r="A7" s="41" t="s">
        <v>12</v>
      </c>
      <c r="B7" s="42"/>
      <c r="C7" s="2"/>
      <c r="D7" s="1"/>
      <c r="E7" s="1"/>
      <c r="F7" s="21">
        <f t="shared" ref="F7:N7" si="0">SUM(F3:F5)</f>
        <v>5129.5</v>
      </c>
      <c r="G7" s="21">
        <f>SUM(G3:G5)</f>
        <v>427.45833333333337</v>
      </c>
      <c r="H7" s="21">
        <f t="shared" si="0"/>
        <v>569.91999999999996</v>
      </c>
      <c r="I7" s="21">
        <f t="shared" si="0"/>
        <v>490.15026666666665</v>
      </c>
      <c r="J7" s="21">
        <f t="shared" si="0"/>
        <v>491.95134050000001</v>
      </c>
      <c r="K7" s="21">
        <f t="shared" si="0"/>
        <v>4637.5486595000002</v>
      </c>
      <c r="L7" s="21">
        <f t="shared" si="0"/>
        <v>1401</v>
      </c>
      <c r="M7" s="21">
        <f t="shared" si="0"/>
        <v>72643.945500333328</v>
      </c>
      <c r="N7" s="22">
        <f t="shared" si="0"/>
        <v>871727.34600399993</v>
      </c>
    </row>
    <row r="10" spans="1:14" x14ac:dyDescent="0.2">
      <c r="B10" s="26" t="s">
        <v>16</v>
      </c>
      <c r="C10" s="26" t="s">
        <v>17</v>
      </c>
      <c r="D10" s="27">
        <v>467</v>
      </c>
    </row>
    <row r="11" spans="1:14" x14ac:dyDescent="0.2">
      <c r="B11" s="26" t="s">
        <v>22</v>
      </c>
      <c r="C11" s="26"/>
      <c r="D11" s="30">
        <v>4000</v>
      </c>
    </row>
    <row r="12" spans="1:14" x14ac:dyDescent="0.2">
      <c r="B12" s="26" t="s">
        <v>23</v>
      </c>
      <c r="C12" s="26"/>
      <c r="D12" s="27">
        <v>1920</v>
      </c>
    </row>
    <row r="14" spans="1:14" ht="24.75" customHeight="1" x14ac:dyDescent="0.2">
      <c r="B14" s="33"/>
      <c r="C14" s="34" t="s">
        <v>24</v>
      </c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6">
        <v>1041999.48</v>
      </c>
    </row>
    <row r="15" spans="1:14" x14ac:dyDescent="0.2">
      <c r="B15" s="31"/>
      <c r="C15" s="32"/>
      <c r="D15" s="32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 ht="27" customHeight="1" x14ac:dyDescent="0.2">
      <c r="B16" s="33"/>
      <c r="C16" s="34" t="s">
        <v>25</v>
      </c>
      <c r="D16" s="34"/>
      <c r="E16" s="35"/>
      <c r="F16" s="35"/>
      <c r="G16" s="35"/>
      <c r="H16" s="35"/>
      <c r="I16" s="35"/>
      <c r="J16" s="35"/>
      <c r="K16" s="35"/>
      <c r="L16" s="35"/>
      <c r="M16" s="37"/>
      <c r="N16" s="38">
        <v>871727.35</v>
      </c>
    </row>
    <row r="17" spans="2:14" x14ac:dyDescent="0.2">
      <c r="B17" s="31"/>
      <c r="C17" s="32"/>
      <c r="D17" s="32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2:14" ht="25.5" customHeight="1" x14ac:dyDescent="0.2">
      <c r="B18" s="33"/>
      <c r="C18" s="34" t="s">
        <v>26</v>
      </c>
      <c r="D18" s="34"/>
      <c r="E18" s="35"/>
      <c r="F18" s="35"/>
      <c r="G18" s="35"/>
      <c r="H18" s="35"/>
      <c r="I18" s="35"/>
      <c r="J18" s="35"/>
      <c r="K18" s="35"/>
      <c r="L18" s="35"/>
      <c r="M18" s="37"/>
      <c r="N18" s="38">
        <v>164352.13</v>
      </c>
    </row>
  </sheetData>
  <mergeCells count="2">
    <mergeCell ref="A6:B6"/>
    <mergeCell ref="A7:B7"/>
  </mergeCells>
  <pageMargins left="0.7" right="0.7" top="0.75" bottom="0.75" header="0.3" footer="0.3"/>
  <pageSetup paperSize="9" orientation="portrait" verticalDpi="0" r:id="rId1"/>
  <ignoredErrors>
    <ignoredError sqref="J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EDITAL PE 02.2023- EDITAL CORRETO- TERCEIRIZADA - Copia</dc:title>
  <dc:creator>Cliente</dc:creator>
  <cp:lastModifiedBy>Janine Lauermann Kappaun</cp:lastModifiedBy>
  <dcterms:created xsi:type="dcterms:W3CDTF">2023-11-09T11:41:53Z</dcterms:created>
  <dcterms:modified xsi:type="dcterms:W3CDTF">2024-01-02T17:22:24Z</dcterms:modified>
</cp:coreProperties>
</file>